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24030" windowHeight="10140" activeTab="1"/>
  </bookViews>
  <sheets>
    <sheet name="Диаграмма1" sheetId="3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G17" i="2" l="1"/>
  <c r="F68" i="2" l="1"/>
  <c r="F67" i="2"/>
  <c r="F13" i="2"/>
  <c r="F80" i="2"/>
  <c r="F77" i="2"/>
  <c r="G77" i="2"/>
  <c r="F83" i="2"/>
  <c r="G83" i="2"/>
  <c r="G82" i="2" s="1"/>
  <c r="G80" i="2"/>
  <c r="G81" i="2"/>
  <c r="F81" i="2" s="1"/>
  <c r="F87" i="2"/>
  <c r="E77" i="2"/>
  <c r="D77" i="2"/>
  <c r="D80" i="2"/>
  <c r="D81" i="2"/>
  <c r="E80" i="2"/>
  <c r="G94" i="2" l="1"/>
  <c r="F79" i="2"/>
  <c r="G78" i="2"/>
  <c r="F73" i="2"/>
  <c r="G72" i="2"/>
  <c r="F71" i="2"/>
  <c r="G21" i="2"/>
  <c r="G22" i="2"/>
  <c r="G25" i="2" l="1"/>
  <c r="G70" i="2"/>
  <c r="G74" i="2"/>
  <c r="G75" i="2"/>
  <c r="F72" i="2"/>
  <c r="G69" i="2" l="1"/>
  <c r="G68" i="2" s="1"/>
  <c r="G67" i="2" s="1"/>
  <c r="F70" i="2"/>
  <c r="G16" i="2"/>
  <c r="G28" i="2"/>
  <c r="G30" i="2"/>
  <c r="G27" i="2" l="1"/>
  <c r="G24" i="2" s="1"/>
  <c r="G15" i="2" s="1"/>
  <c r="G13" i="2" s="1"/>
  <c r="J13" i="2"/>
  <c r="F85" i="2" l="1"/>
  <c r="D85" i="2"/>
  <c r="D87" i="2"/>
  <c r="F86" i="2"/>
  <c r="D86" i="2"/>
  <c r="D79" i="2"/>
  <c r="E59" i="2"/>
  <c r="E58" i="2" s="1"/>
  <c r="F78" i="2" l="1"/>
  <c r="E78" i="2"/>
  <c r="D78" i="2"/>
  <c r="F94" i="2"/>
  <c r="E94" i="2"/>
  <c r="D94" i="2"/>
  <c r="F51" i="2"/>
  <c r="E51" i="2"/>
  <c r="D51" i="2"/>
  <c r="D91" i="2" l="1"/>
  <c r="D90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7" i="2"/>
  <c r="E16" i="2" s="1"/>
  <c r="D17" i="2"/>
  <c r="D16" i="2" s="1"/>
  <c r="E91" i="2"/>
  <c r="E90" i="2" s="1"/>
  <c r="F91" i="2"/>
  <c r="F90" i="2" s="1"/>
  <c r="D65" i="2"/>
  <c r="F63" i="2"/>
  <c r="E63" i="2"/>
  <c r="D63" i="2"/>
  <c r="D27" i="2" l="1"/>
  <c r="D62" i="2"/>
  <c r="D24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E65" i="2"/>
  <c r="E62" i="2" s="1"/>
  <c r="F65" i="2"/>
  <c r="F62" i="2" s="1"/>
  <c r="E82" i="2"/>
  <c r="E67" i="2" s="1"/>
  <c r="E68" i="2" s="1"/>
  <c r="F82" i="2"/>
  <c r="D82" i="2"/>
  <c r="E75" i="2"/>
  <c r="E74" i="2" s="1"/>
  <c r="F75" i="2"/>
  <c r="F74" i="2" s="1"/>
  <c r="D75" i="2"/>
  <c r="D74" i="2" s="1"/>
  <c r="F69" i="2"/>
  <c r="D72" i="2"/>
  <c r="E70" i="2"/>
  <c r="D69" i="2" l="1"/>
  <c r="D68" i="2" s="1"/>
  <c r="F27" i="2"/>
  <c r="F24" i="2" s="1"/>
  <c r="E27" i="2"/>
  <c r="E24" i="2" l="1"/>
  <c r="E15" i="2" s="1"/>
  <c r="E13" i="2" s="1"/>
  <c r="D67" i="2"/>
  <c r="D13" i="2" s="1"/>
</calcChain>
</file>

<file path=xl/sharedStrings.xml><?xml version="1.0" encoding="utf-8"?>
<sst xmlns="http://schemas.openxmlformats.org/spreadsheetml/2006/main" count="258" uniqueCount="178">
  <si>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</si>
  <si>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</si>
  <si>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</si>
  <si>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</si>
  <si>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</si>
  <si>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</si>
  <si>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</si>
  <si>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</si>
  <si>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</si>
  <si>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</si>
  <si>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</si>
  <si>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</si>
  <si>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</si>
  <si>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</si>
  <si>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</si>
  <si>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</si>
  <si>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</si>
  <si>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</si>
  <si>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</si>
  <si>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</si>
  <si>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</si>
  <si>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</si>
  <si>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</si>
  <si>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</si>
  <si>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</si>
  <si>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</si>
  <si>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</si>
  <si>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</si>
  <si>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</si>
  <si>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</si>
  <si>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</si>
  <si>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</si>
  <si>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</si>
  <si>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</si>
  <si>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</si>
  <si>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</si>
  <si>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</si>
  <si>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</si>
  <si>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</si>
  <si>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</si>
  <si>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</si>
  <si>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</si>
  <si>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</si>
  <si>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</si>
  <si>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</si>
  <si>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</si>
  <si>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</si>
  <si>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</si>
  <si>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</si>
  <si>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</si>
  <si>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</si>
  <si>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</si>
  <si>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</si>
  <si>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</si>
  <si>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</si>
  <si>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</si>
  <si>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</si>
  <si>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</si>
  <si>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</si>
  <si>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</si>
  <si>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</si>
  <si>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</si>
  <si>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</si>
  <si>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</si>
  <si>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</si>
  <si>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</si>
  <si>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</si>
  <si>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</si>
  <si>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</si>
  <si>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</si>
  <si>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</si>
  <si>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</si>
  <si>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</si>
  <si>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</si>
  <si>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</si>
  <si>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</si>
  <si>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</si>
  <si>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</si>
  <si>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</si>
  <si>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</si>
  <si>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</si>
  <si>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</si>
  <si>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</si>
  <si>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</si>
  <si>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</si>
  <si>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</si>
  <si>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</si>
  <si>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</si>
  <si>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</si>
  <si>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</si>
  <si>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</si>
  <si>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</si>
  <si>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</si>
  <si>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</si>
  <si>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</si>
  <si>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</si>
  <si>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</si>
  <si>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</si>
  <si>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</si>
  <si>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</si>
  <si>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</si>
  <si>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</si>
  <si>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</si>
  <si>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</si>
  <si>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</si>
  <si>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</si>
  <si>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</si>
  <si>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</si>
  <si>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</si>
  <si>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</si>
  <si>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</si>
  <si>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</si>
  <si>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</si>
  <si>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</si>
  <si>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</si>
  <si>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</si>
  <si>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</si>
  <si>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</si>
  <si>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</si>
  <si>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</si>
  <si>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</si>
  <si>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</si>
  <si>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</si>
  <si>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</si>
  <si>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</si>
  <si>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</si>
  <si>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</si>
  <si>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</si>
  <si>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</si>
  <si>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</si>
  <si>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</si>
  <si>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</si>
  <si>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</si>
  <si>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</si>
  <si>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</si>
  <si>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</si>
  <si>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</si>
  <si>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</si>
  <si>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</si>
  <si>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</si>
  <si>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</si>
  <si>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</si>
  <si>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</si>
  <si>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</si>
  <si>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</si>
  <si>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</si>
  <si>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</si>
  <si>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</si>
  <si>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</si>
  <si>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</si>
  <si>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</si>
  <si>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</si>
  <si>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</si>
  <si>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</si>
  <si>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</si>
  <si>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</si>
  <si>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</si>
  <si>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</si>
  <si>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Главный бухгалтер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</si>
  <si>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</si>
  <si>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</si>
  <si>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</si>
  <si>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</si>
  <si>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</si>
  <si>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</si>
  <si>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</si>
  <si>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</si>
  <si>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</si>
  <si>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</si>
  <si>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</si>
  <si>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</si>
  <si>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</si>
  <si>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</si>
  <si>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 xml:space="preserve"> Глава поселения</t>
  </si>
  <si>
    <t xml:space="preserve">                                                      С.Д. Сазыкина</t>
  </si>
  <si>
    <t>ГРАДОСТРОИТЕЛЬНАЯ ДЕЯТЕЛЬНОСТЬ</t>
  </si>
  <si>
    <t>ПРИОБРЕТЕНИЕ СЛУЖЕБНОГО АВТОТРАНСПОРТА</t>
  </si>
  <si>
    <t>на 01.05.2022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</si>
</sst>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2" fontId="21" fillId="0" borderId="34" xfId="46" applyNumberFormat="1" applyFont="1" applyBorder="1" applyProtection="1">
      <alignment horizontal="center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5" borderId="34" xfId="44" applyNumberFormat="1" applyFont="1" applyFill="1" applyBorder="1" applyAlignment="1" applyProtection="1">
      <alignment horizontal="left" wrapText="1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49" fontId="1" fillId="0" borderId="2" xfId="44" applyNumberFormat="1" applyFont="1" applyBorder="1" applyAlignment="1" applyProtection="1">
      <alignment horizontal="left" wrapText="1" indent="2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20" fillId="0" borderId="34" xfId="38" applyNumberFormat="1" applyFont="1" applyFill="1" applyBorder="1" applyProtection="1">
      <alignment horizontal="center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Доходы!$D$6:$D$12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Суммы, подлежащие взаимоисключению     План 4</c:v>
                </c:pt>
              </c:strCache>
            </c:strRef>
          </c:tx>
          <c:invertIfNegative val="0"/>
          <c:cat>
            <c:multiLvlStrRef>
              <c:f>Доходы!$A$13:$C$96</c:f>
              <c:multiLvlStrCache>
                <c:ptCount val="83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ГРАДОСТРОИТЕЛЬНАЯ ДЕЯТЕЛЬНОСТЬ</c:v>
                  </c:pt>
                  <c:pt idx="75">
                    <c:v>ПРИОБРЕТЕНИЕ СЛУЖЕБНОГО АВТОТРАНСПОРТА</c:v>
                  </c:pt>
                  <c:pt idx="76">
                    <c:v>  ПРОЧИЕ БЕЗВОЗМЕЗДНЫЕ ПОСТУПЛЕНИЯ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9">
                    <c:v>  Прочие безвозмездные поступления в бюджеты сельских поселений</c:v>
                  </c:pt>
                  <c:pt idx="80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6">
                    <c:v>000 2 07 00000 00 0000 000</c:v>
                  </c:pt>
                  <c:pt idx="77">
                    <c:v>000 2 07 05000 10 0000 150</c:v>
                  </c:pt>
                  <c:pt idx="78">
                    <c:v>000 2 07 05020 10 0000 150</c:v>
                  </c:pt>
                  <c:pt idx="79">
                    <c:v>000 2 07 05030 10 0000 150</c:v>
                  </c:pt>
                  <c:pt idx="80">
                    <c:v>000 2 19 00000 10 0000 150</c:v>
                  </c:pt>
                  <c:pt idx="81">
                    <c:v>000 2 07 05030 10 0000 150</c:v>
                  </c:pt>
                  <c:pt idx="82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</c:lvl>
              </c:multiLvlStrCache>
            </c:multiLvlStrRef>
          </c:cat>
          <c:val>
            <c:numRef>
              <c:f>Доходы!$D$13:$D$96</c:f>
              <c:numCache>
                <c:formatCode>0.00</c:formatCode>
                <c:ptCount val="83"/>
                <c:pt idx="0">
                  <c:v>9888082.8000000007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9888082.8000000007</c:v>
                </c:pt>
                <c:pt idx="54">
                  <c:v>9888082.8000000007</c:v>
                </c:pt>
                <c:pt idx="55">
                  <c:v>1271000</c:v>
                </c:pt>
                <c:pt idx="56">
                  <c:v>358000</c:v>
                </c:pt>
                <c:pt idx="57">
                  <c:v>358000</c:v>
                </c:pt>
                <c:pt idx="58">
                  <c:v>913000</c:v>
                </c:pt>
                <c:pt idx="59">
                  <c:v>913000</c:v>
                </c:pt>
                <c:pt idx="60">
                  <c:v>0</c:v>
                </c:pt>
                <c:pt idx="61">
                  <c:v>0</c:v>
                </c:pt>
                <c:pt idx="63">
                  <c:v>8617082.8000000007</c:v>
                </c:pt>
                <c:pt idx="64">
                  <c:v>5567749.9699999997</c:v>
                </c:pt>
                <c:pt idx="65">
                  <c:v>5567749.9699999997</c:v>
                </c:pt>
                <c:pt idx="66">
                  <c:v>1109508.24</c:v>
                </c:pt>
                <c:pt idx="67">
                  <c:v>1109508.24</c:v>
                </c:pt>
                <c:pt idx="68">
                  <c:v>1939824.59</c:v>
                </c:pt>
                <c:pt idx="69">
                  <c:v>1939824.59</c:v>
                </c:pt>
                <c:pt idx="71">
                  <c:v>13600</c:v>
                </c:pt>
                <c:pt idx="72">
                  <c:v>16074.59</c:v>
                </c:pt>
                <c:pt idx="73">
                  <c:v>900000</c:v>
                </c:pt>
                <c:pt idx="74">
                  <c:v>10150</c:v>
                </c:pt>
                <c:pt idx="75">
                  <c:v>1000000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Доходы!$E$6:$E$12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Сельские поселения         План на год 5</c:v>
                </c:pt>
              </c:strCache>
            </c:strRef>
          </c:tx>
          <c:invertIfNegative val="0"/>
          <c:cat>
            <c:multiLvlStrRef>
              <c:f>Доходы!$A$13:$C$96</c:f>
              <c:multiLvlStrCache>
                <c:ptCount val="83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ГРАДОСТРОИТЕЛЬНАЯ ДЕЯТЕЛЬНОСТЬ</c:v>
                  </c:pt>
                  <c:pt idx="75">
                    <c:v>ПРИОБРЕТЕНИЕ СЛУЖЕБНОГО АВТОТРАНСПОРТА</c:v>
                  </c:pt>
                  <c:pt idx="76">
                    <c:v>  ПРОЧИЕ БЕЗВОЗМЕЗДНЫЕ ПОСТУПЛЕНИЯ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9">
                    <c:v>  Прочие безвозмездные поступления в бюджеты сельских поселений</c:v>
                  </c:pt>
                  <c:pt idx="80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6">
                    <c:v>000 2 07 00000 00 0000 000</c:v>
                  </c:pt>
                  <c:pt idx="77">
                    <c:v>000 2 07 05000 10 0000 150</c:v>
                  </c:pt>
                  <c:pt idx="78">
                    <c:v>000 2 07 05020 10 0000 150</c:v>
                  </c:pt>
                  <c:pt idx="79">
                    <c:v>000 2 07 05030 10 0000 150</c:v>
                  </c:pt>
                  <c:pt idx="80">
                    <c:v>000 2 19 00000 10 0000 150</c:v>
                  </c:pt>
                  <c:pt idx="81">
                    <c:v>000 2 07 05030 10 0000 150</c:v>
                  </c:pt>
                  <c:pt idx="82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</c:lvl>
              </c:multiLvlStrCache>
            </c:multiLvlStrRef>
          </c:cat>
          <c:val>
            <c:numRef>
              <c:f>Доходы!$E$13:$E$96</c:f>
              <c:numCache>
                <c:formatCode>0.00</c:formatCode>
                <c:ptCount val="83"/>
                <c:pt idx="0">
                  <c:v>11768582.799999999</c:v>
                </c:pt>
                <c:pt idx="1">
                  <c:v>1787000</c:v>
                </c:pt>
                <c:pt idx="2">
                  <c:v>69000</c:v>
                </c:pt>
                <c:pt idx="3">
                  <c:v>69000</c:v>
                </c:pt>
                <c:pt idx="4">
                  <c:v>67000</c:v>
                </c:pt>
                <c:pt idx="6">
                  <c:v>2000</c:v>
                </c:pt>
                <c:pt idx="7">
                  <c:v>4000</c:v>
                </c:pt>
                <c:pt idx="8">
                  <c:v>4000</c:v>
                </c:pt>
                <c:pt idx="9">
                  <c:v>4000</c:v>
                </c:pt>
                <c:pt idx="10">
                  <c:v>1710000</c:v>
                </c:pt>
                <c:pt idx="11">
                  <c:v>210000</c:v>
                </c:pt>
                <c:pt idx="12">
                  <c:v>210000</c:v>
                </c:pt>
                <c:pt idx="13">
                  <c:v>1500000</c:v>
                </c:pt>
                <c:pt idx="14">
                  <c:v>300000</c:v>
                </c:pt>
                <c:pt idx="15">
                  <c:v>300000</c:v>
                </c:pt>
                <c:pt idx="16">
                  <c:v>1200000</c:v>
                </c:pt>
                <c:pt idx="17">
                  <c:v>1200000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4000</c:v>
                </c:pt>
                <c:pt idx="45">
                  <c:v>0</c:v>
                </c:pt>
                <c:pt idx="47">
                  <c:v>4000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9981582.7999999989</c:v>
                </c:pt>
                <c:pt idx="54">
                  <c:v>9981582.7999999989</c:v>
                </c:pt>
                <c:pt idx="55">
                  <c:v>1271000</c:v>
                </c:pt>
                <c:pt idx="56">
                  <c:v>358000</c:v>
                </c:pt>
                <c:pt idx="57">
                  <c:v>358000</c:v>
                </c:pt>
                <c:pt idx="58">
                  <c:v>913000</c:v>
                </c:pt>
                <c:pt idx="59">
                  <c:v>913000</c:v>
                </c:pt>
                <c:pt idx="60">
                  <c:v>93500</c:v>
                </c:pt>
                <c:pt idx="61">
                  <c:v>93500</c:v>
                </c:pt>
                <c:pt idx="62">
                  <c:v>93500</c:v>
                </c:pt>
                <c:pt idx="63">
                  <c:v>8617082.7999999989</c:v>
                </c:pt>
                <c:pt idx="64">
                  <c:v>5567749.9699999997</c:v>
                </c:pt>
                <c:pt idx="65">
                  <c:v>5567749.9699999997</c:v>
                </c:pt>
                <c:pt idx="66">
                  <c:v>1109508.24</c:v>
                </c:pt>
                <c:pt idx="67">
                  <c:v>1109508.24</c:v>
                </c:pt>
                <c:pt idx="68">
                  <c:v>1939824.59</c:v>
                </c:pt>
                <c:pt idx="69">
                  <c:v>1939824.59</c:v>
                </c:pt>
                <c:pt idx="71">
                  <c:v>13600</c:v>
                </c:pt>
                <c:pt idx="72">
                  <c:v>16074.59</c:v>
                </c:pt>
                <c:pt idx="73">
                  <c:v>900000</c:v>
                </c:pt>
                <c:pt idx="74">
                  <c:v>10150</c:v>
                </c:pt>
                <c:pt idx="75">
                  <c:v>1000000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80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Доходы!$F$6:$F$12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Суммы, подлежащие взаимоисключению     Исполнено 6</c:v>
                </c:pt>
              </c:strCache>
            </c:strRef>
          </c:tx>
          <c:invertIfNegative val="0"/>
          <c:cat>
            <c:multiLvlStrRef>
              <c:f>Доходы!$A$13:$C$96</c:f>
              <c:multiLvlStrCache>
                <c:ptCount val="83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ГРАДОСТРОИТЕЛЬНАЯ ДЕЯТЕЛЬНОСТЬ</c:v>
                  </c:pt>
                  <c:pt idx="75">
                    <c:v>ПРИОБРЕТЕНИЕ СЛУЖЕБНОГО АВТОТРАНСПОРТА</c:v>
                  </c:pt>
                  <c:pt idx="76">
                    <c:v>  ПРОЧИЕ БЕЗВОЗМЕЗДНЫЕ ПОСТУПЛЕНИЯ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9">
                    <c:v>  Прочие безвозмездные поступления в бюджеты сельских поселений</c:v>
                  </c:pt>
                  <c:pt idx="80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6">
                    <c:v>000 2 07 00000 00 0000 000</c:v>
                  </c:pt>
                  <c:pt idx="77">
                    <c:v>000 2 07 05000 10 0000 150</c:v>
                  </c:pt>
                  <c:pt idx="78">
                    <c:v>000 2 07 05020 10 0000 150</c:v>
                  </c:pt>
                  <c:pt idx="79">
                    <c:v>000 2 07 05030 10 0000 150</c:v>
                  </c:pt>
                  <c:pt idx="80">
                    <c:v>000 2 19 00000 10 0000 150</c:v>
                  </c:pt>
                  <c:pt idx="81">
                    <c:v>000 2 07 05030 10 0000 150</c:v>
                  </c:pt>
                  <c:pt idx="82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</c:lvl>
              </c:multiLvlStrCache>
            </c:multiLvlStrRef>
          </c:cat>
          <c:val>
            <c:numRef>
              <c:f>Доходы!$F$13:$F$96</c:f>
              <c:numCache>
                <c:formatCode>0.00</c:formatCode>
                <c:ptCount val="83"/>
                <c:pt idx="0">
                  <c:v>2088382.83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2088382.83</c:v>
                </c:pt>
                <c:pt idx="54">
                  <c:v>2088382.83</c:v>
                </c:pt>
                <c:pt idx="55">
                  <c:v>423600</c:v>
                </c:pt>
                <c:pt idx="56">
                  <c:v>119200</c:v>
                </c:pt>
                <c:pt idx="57">
                  <c:v>119200</c:v>
                </c:pt>
                <c:pt idx="58">
                  <c:v>304400</c:v>
                </c:pt>
                <c:pt idx="59">
                  <c:v>304400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1664782.83</c:v>
                </c:pt>
                <c:pt idx="64">
                  <c:v>239200</c:v>
                </c:pt>
                <c:pt idx="65">
                  <c:v>239200</c:v>
                </c:pt>
                <c:pt idx="66">
                  <c:v>1109508.24</c:v>
                </c:pt>
                <c:pt idx="67">
                  <c:v>1109508.24</c:v>
                </c:pt>
                <c:pt idx="68">
                  <c:v>316074.59000000003</c:v>
                </c:pt>
                <c:pt idx="69">
                  <c:v>316074.59000000003</c:v>
                </c:pt>
                <c:pt idx="71">
                  <c:v>0</c:v>
                </c:pt>
                <c:pt idx="72">
                  <c:v>16074.59</c:v>
                </c:pt>
                <c:pt idx="73">
                  <c:v>300000</c:v>
                </c:pt>
                <c:pt idx="74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</c:ser>
        <c:ser>
          <c:idx val="3"/>
          <c:order val="3"/>
          <c:tx>
            <c:strRef>
              <c:f>Доходы!$G$6:$G$12</c:f>
              <c:strCache>
                <c:ptCount val="1"/>
                <c:pt idx="0">
                  <c:v>Администрация Латненского сельского поселения                                   Доходы бюджета Сельские поселения Исполнено 7</c:v>
                </c:pt>
              </c:strCache>
            </c:strRef>
          </c:tx>
          <c:invertIfNegative val="0"/>
          <c:cat>
            <c:multiLvlStrRef>
              <c:f>Доходы!$A$13:$C$96</c:f>
              <c:multiLvlStrCache>
                <c:ptCount val="83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ГРАДОСТРОИТЕЛЬНАЯ ДЕЯТЕЛЬНОСТЬ</c:v>
                  </c:pt>
                  <c:pt idx="75">
                    <c:v>ПРИОБРЕТЕНИЕ СЛУЖЕБНОГО АВТОТРАНСПОРТА</c:v>
                  </c:pt>
                  <c:pt idx="76">
                    <c:v>  ПРОЧИЕ БЕЗВОЗМЕЗДНЫЕ ПОСТУПЛЕНИЯ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9">
                    <c:v>  Прочие безвозмездные поступления в бюджеты сельских поселений</c:v>
                  </c:pt>
                  <c:pt idx="80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1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82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6">
                    <c:v>000 2 07 00000 00 0000 000</c:v>
                  </c:pt>
                  <c:pt idx="77">
                    <c:v>000 2 07 05000 10 0000 150</c:v>
                  </c:pt>
                  <c:pt idx="78">
                    <c:v>000 2 07 05020 10 0000 150</c:v>
                  </c:pt>
                  <c:pt idx="79">
                    <c:v>000 2 07 05030 10 0000 150</c:v>
                  </c:pt>
                  <c:pt idx="80">
                    <c:v>000 2 19 00000 10 0000 150</c:v>
                  </c:pt>
                  <c:pt idx="81">
                    <c:v>000 2 07 05030 10 0000 150</c:v>
                  </c:pt>
                  <c:pt idx="82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  <c:pt idx="81">
                    <c:v>010</c:v>
                  </c:pt>
                  <c:pt idx="82">
                    <c:v>010</c:v>
                  </c:pt>
                </c:lvl>
              </c:multiLvlStrCache>
            </c:multiLvlStrRef>
          </c:cat>
          <c:val>
            <c:numRef>
              <c:f>Доходы!$G$13:$G$96</c:f>
              <c:numCache>
                <c:formatCode>0.00</c:formatCode>
                <c:ptCount val="83"/>
                <c:pt idx="0">
                  <c:v>3055857.2</c:v>
                </c:pt>
                <c:pt idx="1">
                  <c:v>943501.03</c:v>
                </c:pt>
                <c:pt idx="2">
                  <c:v>17255.080000000002</c:v>
                </c:pt>
                <c:pt idx="3">
                  <c:v>17255.080000000002</c:v>
                </c:pt>
                <c:pt idx="4">
                  <c:v>17237.45</c:v>
                </c:pt>
                <c:pt idx="6">
                  <c:v>17.63</c:v>
                </c:pt>
                <c:pt idx="7">
                  <c:v>756075.9</c:v>
                </c:pt>
                <c:pt idx="8">
                  <c:v>756075.9</c:v>
                </c:pt>
                <c:pt idx="9">
                  <c:v>756075.9</c:v>
                </c:pt>
                <c:pt idx="10">
                  <c:v>170170.05</c:v>
                </c:pt>
                <c:pt idx="11">
                  <c:v>42279.05</c:v>
                </c:pt>
                <c:pt idx="12">
                  <c:v>42279.05</c:v>
                </c:pt>
                <c:pt idx="13">
                  <c:v>127891</c:v>
                </c:pt>
                <c:pt idx="14">
                  <c:v>106598.08</c:v>
                </c:pt>
                <c:pt idx="15">
                  <c:v>106598.08</c:v>
                </c:pt>
                <c:pt idx="16">
                  <c:v>21292.92</c:v>
                </c:pt>
                <c:pt idx="17">
                  <c:v>21292.92</c:v>
                </c:pt>
                <c:pt idx="53">
                  <c:v>2112356.17</c:v>
                </c:pt>
                <c:pt idx="54">
                  <c:v>2112356.17</c:v>
                </c:pt>
                <c:pt idx="55">
                  <c:v>423600</c:v>
                </c:pt>
                <c:pt idx="56">
                  <c:v>119200</c:v>
                </c:pt>
                <c:pt idx="57">
                  <c:v>119200</c:v>
                </c:pt>
                <c:pt idx="58">
                  <c:v>304400</c:v>
                </c:pt>
                <c:pt idx="59">
                  <c:v>304400</c:v>
                </c:pt>
                <c:pt idx="60">
                  <c:v>23973.34</c:v>
                </c:pt>
                <c:pt idx="61">
                  <c:v>23973.34</c:v>
                </c:pt>
                <c:pt idx="62">
                  <c:v>23973.34</c:v>
                </c:pt>
                <c:pt idx="63">
                  <c:v>1664782.83</c:v>
                </c:pt>
                <c:pt idx="64">
                  <c:v>239200</c:v>
                </c:pt>
                <c:pt idx="65">
                  <c:v>239200</c:v>
                </c:pt>
                <c:pt idx="66">
                  <c:v>1109508.24</c:v>
                </c:pt>
                <c:pt idx="67">
                  <c:v>1109508.24</c:v>
                </c:pt>
                <c:pt idx="68">
                  <c:v>316074.59000000003</c:v>
                </c:pt>
                <c:pt idx="69">
                  <c:v>316074.59000000003</c:v>
                </c:pt>
                <c:pt idx="72">
                  <c:v>16074.59</c:v>
                </c:pt>
                <c:pt idx="73">
                  <c:v>300000</c:v>
                </c:pt>
                <c:pt idx="8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395456"/>
        <c:axId val="245396992"/>
      </c:barChart>
      <c:catAx>
        <c:axId val="245395456"/>
        <c:scaling>
          <c:orientation val="minMax"/>
        </c:scaling>
        <c:delete val="0"/>
        <c:axPos val="b"/>
        <c:majorTickMark val="out"/>
        <c:minorTickMark val="none"/>
        <c:tickLblPos val="nextTo"/>
        <c:crossAx val="245396992"/>
        <c:crosses val="autoZero"/>
        <c:auto val="1"/>
        <c:lblAlgn val="ctr"/>
        <c:lblOffset val="100"/>
        <c:noMultiLvlLbl val="0"/>
      </c:catAx>
      <c:valAx>
        <c:axId val="2453969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45395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"/>
  <sheetViews>
    <sheetView tabSelected="1" view="pageBreakPreview" topLeftCell="A95" zoomScale="166" zoomScaleNormal="100" zoomScaleSheetLayoutView="166" workbookViewId="0">
      <selection activeCell="B2" sqref="A2:G100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16"/>
      <c r="B1" s="116"/>
      <c r="C1" s="116"/>
      <c r="D1" s="116"/>
      <c r="E1" s="116"/>
      <c r="F1" s="116"/>
      <c r="G1" s="116"/>
      <c r="H1" s="2"/>
    </row>
    <row r="2" spans="1:14" ht="14.1" customHeight="1" x14ac:dyDescent="0.25">
      <c r="C2" s="123" t="s">
        <v>83</v>
      </c>
      <c r="D2" s="124"/>
      <c r="E2" s="124"/>
      <c r="F2" s="124"/>
      <c r="G2" s="14"/>
      <c r="H2" s="3"/>
    </row>
    <row r="3" spans="1:14" ht="14.1" customHeight="1" x14ac:dyDescent="0.25">
      <c r="A3" s="131" t="s">
        <v>177</v>
      </c>
      <c r="B3" s="131"/>
      <c r="C3" s="131"/>
      <c r="D3" s="131"/>
      <c r="E3" s="131"/>
      <c r="F3" s="131"/>
      <c r="G3" s="131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2" t="s">
        <v>84</v>
      </c>
      <c r="B6" s="122"/>
      <c r="C6" s="22" t="s">
        <v>159</v>
      </c>
      <c r="D6" s="6"/>
      <c r="E6" s="7"/>
      <c r="F6" s="12"/>
      <c r="G6" s="15"/>
    </row>
    <row r="7" spans="1:14" ht="14.1" customHeight="1" x14ac:dyDescent="0.25">
      <c r="A7" s="122" t="s">
        <v>0</v>
      </c>
      <c r="B7" s="122"/>
      <c r="C7" s="6"/>
      <c r="D7" s="6"/>
      <c r="E7" s="7"/>
      <c r="F7" s="13"/>
      <c r="G7" s="15"/>
    </row>
    <row r="8" spans="1:14" ht="13.5" customHeight="1" x14ac:dyDescent="0.25">
      <c r="C8" s="125" t="s">
        <v>103</v>
      </c>
      <c r="D8" s="126"/>
      <c r="E8" s="126"/>
      <c r="F8" s="126"/>
      <c r="G8" s="126"/>
      <c r="H8" s="8"/>
    </row>
    <row r="9" spans="1:14" ht="12.95" customHeight="1" x14ac:dyDescent="0.25">
      <c r="A9" s="117" t="s">
        <v>2</v>
      </c>
      <c r="B9" s="119" t="s">
        <v>3</v>
      </c>
      <c r="C9" s="127" t="s">
        <v>1</v>
      </c>
      <c r="D9" s="119" t="s">
        <v>85</v>
      </c>
      <c r="E9" s="129" t="s">
        <v>104</v>
      </c>
      <c r="F9" s="119" t="s">
        <v>86</v>
      </c>
      <c r="G9" s="129" t="s">
        <v>87</v>
      </c>
      <c r="H9" s="9"/>
    </row>
    <row r="10" spans="1:14" ht="12" customHeight="1" x14ac:dyDescent="0.25">
      <c r="A10" s="118"/>
      <c r="B10" s="120"/>
      <c r="C10" s="128"/>
      <c r="D10" s="120"/>
      <c r="E10" s="130"/>
      <c r="F10" s="120"/>
      <c r="G10" s="130"/>
      <c r="H10" s="10"/>
    </row>
    <row r="11" spans="1:14" ht="14.25" customHeight="1" x14ac:dyDescent="0.25">
      <c r="A11" s="118"/>
      <c r="B11" s="121"/>
      <c r="C11" s="128"/>
      <c r="D11" s="121"/>
      <c r="E11" s="130"/>
      <c r="F11" s="121"/>
      <c r="G11" s="130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9888082.8000000007</v>
      </c>
      <c r="E13" s="30">
        <f>E15+E67</f>
        <v>11768582.799999999</v>
      </c>
      <c r="F13" s="30">
        <f>F15+F67</f>
        <v>2088382.83</v>
      </c>
      <c r="G13" s="104">
        <f>G15+G67-G94</f>
        <v>3055857.2</v>
      </c>
      <c r="H13" s="16"/>
      <c r="J13" s="91">
        <f>6366773.47-5766768.23</f>
        <v>600005.23999999929</v>
      </c>
      <c r="M13" s="91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5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1787000</v>
      </c>
      <c r="F15" s="39">
        <v>0</v>
      </c>
      <c r="G15" s="39">
        <f t="shared" ref="G15" si="0">G16+G21+G24+G35+G49+G58+G62+G32</f>
        <v>943501.03</v>
      </c>
      <c r="H15" s="16"/>
      <c r="I15" s="92"/>
      <c r="M15" s="91"/>
      <c r="N15" s="91"/>
    </row>
    <row r="16" spans="1:14" x14ac:dyDescent="0.25">
      <c r="A16" s="40" t="s">
        <v>7</v>
      </c>
      <c r="B16" s="41" t="s">
        <v>13</v>
      </c>
      <c r="C16" s="42" t="s">
        <v>12</v>
      </c>
      <c r="D16" s="43">
        <f>D17</f>
        <v>0</v>
      </c>
      <c r="E16" s="43">
        <f>E17</f>
        <v>69000</v>
      </c>
      <c r="F16" s="43">
        <f>F17</f>
        <v>0</v>
      </c>
      <c r="G16" s="106">
        <f>G17</f>
        <v>17255.080000000002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47">
        <f>D18+D19+D20</f>
        <v>0</v>
      </c>
      <c r="E17" s="47">
        <f>E18+E19+E20</f>
        <v>69000</v>
      </c>
      <c r="F17" s="47">
        <f>F18+F19+F20</f>
        <v>0</v>
      </c>
      <c r="G17" s="107">
        <f>G18+G20</f>
        <v>17255.080000000002</v>
      </c>
      <c r="H17" s="16"/>
      <c r="J17" s="91"/>
      <c r="M17" s="91"/>
    </row>
    <row r="18" spans="1:18" ht="90" customHeight="1" x14ac:dyDescent="0.25">
      <c r="A18" s="48" t="s">
        <v>7</v>
      </c>
      <c r="B18" s="96" t="s">
        <v>17</v>
      </c>
      <c r="C18" s="49" t="s">
        <v>16</v>
      </c>
      <c r="D18" s="50"/>
      <c r="E18" s="50">
        <v>67000</v>
      </c>
      <c r="F18" s="50"/>
      <c r="G18" s="107">
        <v>17237.45</v>
      </c>
      <c r="H18" s="16"/>
      <c r="R18" s="91"/>
    </row>
    <row r="19" spans="1:18" ht="131.25" customHeight="1" x14ac:dyDescent="0.25">
      <c r="A19" s="48" t="s">
        <v>7</v>
      </c>
      <c r="B19" s="96" t="s">
        <v>19</v>
      </c>
      <c r="C19" s="49" t="s">
        <v>18</v>
      </c>
      <c r="D19" s="50"/>
      <c r="E19" s="51"/>
      <c r="F19" s="51"/>
      <c r="G19" s="108"/>
      <c r="H19" s="16"/>
    </row>
    <row r="20" spans="1:18" ht="60.75" customHeight="1" x14ac:dyDescent="0.25">
      <c r="A20" s="48" t="s">
        <v>7</v>
      </c>
      <c r="B20" s="96" t="s">
        <v>21</v>
      </c>
      <c r="C20" s="49" t="s">
        <v>20</v>
      </c>
      <c r="D20" s="50"/>
      <c r="E20" s="51">
        <v>2000</v>
      </c>
      <c r="F20" s="51"/>
      <c r="G20" s="108">
        <v>17.63</v>
      </c>
      <c r="H20" s="16"/>
    </row>
    <row r="21" spans="1:18" x14ac:dyDescent="0.25">
      <c r="A21" s="40" t="s">
        <v>7</v>
      </c>
      <c r="B21" s="97" t="s">
        <v>23</v>
      </c>
      <c r="C21" s="42" t="s">
        <v>22</v>
      </c>
      <c r="D21" s="43">
        <f t="shared" ref="D21:F22" si="1">D22</f>
        <v>0</v>
      </c>
      <c r="E21" s="43">
        <f t="shared" si="1"/>
        <v>4000</v>
      </c>
      <c r="F21" s="43">
        <f t="shared" si="1"/>
        <v>0</v>
      </c>
      <c r="G21" s="106">
        <f>G22</f>
        <v>756075.9</v>
      </c>
      <c r="H21" s="16"/>
    </row>
    <row r="22" spans="1:18" x14ac:dyDescent="0.25">
      <c r="A22" s="44" t="s">
        <v>7</v>
      </c>
      <c r="B22" s="96" t="s">
        <v>25</v>
      </c>
      <c r="C22" s="46" t="s">
        <v>24</v>
      </c>
      <c r="D22" s="47">
        <f t="shared" si="1"/>
        <v>0</v>
      </c>
      <c r="E22" s="47">
        <f t="shared" si="1"/>
        <v>4000</v>
      </c>
      <c r="F22" s="47">
        <f t="shared" si="1"/>
        <v>0</v>
      </c>
      <c r="G22" s="107">
        <f>G23</f>
        <v>756075.9</v>
      </c>
      <c r="H22" s="16"/>
    </row>
    <row r="23" spans="1:18" x14ac:dyDescent="0.25">
      <c r="A23" s="48" t="s">
        <v>7</v>
      </c>
      <c r="B23" s="96" t="s">
        <v>26</v>
      </c>
      <c r="C23" s="49" t="s">
        <v>24</v>
      </c>
      <c r="D23" s="50"/>
      <c r="E23" s="50">
        <v>4000</v>
      </c>
      <c r="F23" s="50"/>
      <c r="G23" s="107">
        <v>756075.9</v>
      </c>
      <c r="H23" s="16"/>
    </row>
    <row r="24" spans="1:18" x14ac:dyDescent="0.25">
      <c r="A24" s="40" t="s">
        <v>7</v>
      </c>
      <c r="B24" s="97" t="s">
        <v>28</v>
      </c>
      <c r="C24" s="42" t="s">
        <v>27</v>
      </c>
      <c r="D24" s="43">
        <f>D25+D27</f>
        <v>0</v>
      </c>
      <c r="E24" s="43">
        <f>E25+E27</f>
        <v>1710000</v>
      </c>
      <c r="F24" s="43">
        <f>F25+F27</f>
        <v>0</v>
      </c>
      <c r="G24" s="106">
        <f>G25+G27</f>
        <v>170170.05</v>
      </c>
      <c r="H24" s="16"/>
    </row>
    <row r="25" spans="1:18" x14ac:dyDescent="0.25">
      <c r="A25" s="52" t="s">
        <v>7</v>
      </c>
      <c r="B25" s="98" t="s">
        <v>30</v>
      </c>
      <c r="C25" s="53" t="s">
        <v>29</v>
      </c>
      <c r="D25" s="54">
        <f>D26</f>
        <v>0</v>
      </c>
      <c r="E25" s="54">
        <f>E26</f>
        <v>210000</v>
      </c>
      <c r="F25" s="54">
        <f>F26</f>
        <v>0</v>
      </c>
      <c r="G25" s="109">
        <f>G26</f>
        <v>42279.05</v>
      </c>
      <c r="H25" s="16"/>
    </row>
    <row r="26" spans="1:18" ht="64.5" customHeight="1" x14ac:dyDescent="0.25">
      <c r="A26" s="48" t="s">
        <v>7</v>
      </c>
      <c r="B26" s="96" t="s">
        <v>32</v>
      </c>
      <c r="C26" s="49" t="s">
        <v>31</v>
      </c>
      <c r="D26" s="50"/>
      <c r="E26" s="50">
        <v>210000</v>
      </c>
      <c r="F26" s="50"/>
      <c r="G26" s="107">
        <v>42279.05</v>
      </c>
      <c r="H26" s="16"/>
    </row>
    <row r="27" spans="1:18" x14ac:dyDescent="0.25">
      <c r="A27" s="52" t="s">
        <v>7</v>
      </c>
      <c r="B27" s="98" t="s">
        <v>34</v>
      </c>
      <c r="C27" s="53" t="s">
        <v>33</v>
      </c>
      <c r="D27" s="54">
        <f>D28+D30</f>
        <v>0</v>
      </c>
      <c r="E27" s="54">
        <f>E28+E30</f>
        <v>1500000</v>
      </c>
      <c r="F27" s="54">
        <f>F28+F30</f>
        <v>0</v>
      </c>
      <c r="G27" s="109">
        <f>G28+G30</f>
        <v>127891</v>
      </c>
      <c r="H27" s="16"/>
    </row>
    <row r="28" spans="1:18" x14ac:dyDescent="0.25">
      <c r="A28" s="48" t="s">
        <v>7</v>
      </c>
      <c r="B28" s="96" t="s">
        <v>36</v>
      </c>
      <c r="C28" s="49" t="s">
        <v>35</v>
      </c>
      <c r="D28" s="50">
        <f>D29</f>
        <v>0</v>
      </c>
      <c r="E28" s="50">
        <f>E29</f>
        <v>300000</v>
      </c>
      <c r="F28" s="50">
        <f>F29</f>
        <v>0</v>
      </c>
      <c r="G28" s="107">
        <f>G29</f>
        <v>106598.08</v>
      </c>
      <c r="H28" s="16"/>
    </row>
    <row r="29" spans="1:18" ht="51" customHeight="1" x14ac:dyDescent="0.25">
      <c r="A29" s="48" t="s">
        <v>7</v>
      </c>
      <c r="B29" s="96" t="s">
        <v>38</v>
      </c>
      <c r="C29" s="49" t="s">
        <v>37</v>
      </c>
      <c r="D29" s="50"/>
      <c r="E29" s="50">
        <v>300000</v>
      </c>
      <c r="F29" s="50">
        <v>0</v>
      </c>
      <c r="G29" s="107">
        <v>106598.08</v>
      </c>
      <c r="H29" s="16"/>
      <c r="K29" s="91"/>
      <c r="L29" s="91"/>
    </row>
    <row r="30" spans="1:18" x14ac:dyDescent="0.25">
      <c r="A30" s="48" t="s">
        <v>7</v>
      </c>
      <c r="B30" s="96" t="s">
        <v>40</v>
      </c>
      <c r="C30" s="49" t="s">
        <v>39</v>
      </c>
      <c r="D30" s="50">
        <f>D31</f>
        <v>0</v>
      </c>
      <c r="E30" s="50">
        <f>E31</f>
        <v>1200000</v>
      </c>
      <c r="F30" s="50">
        <f>F31</f>
        <v>0</v>
      </c>
      <c r="G30" s="107">
        <f>G31</f>
        <v>21292.92</v>
      </c>
      <c r="H30" s="16"/>
      <c r="I30" s="91"/>
    </row>
    <row r="31" spans="1:18" ht="56.25" customHeight="1" x14ac:dyDescent="0.25">
      <c r="A31" s="48" t="s">
        <v>7</v>
      </c>
      <c r="B31" s="96" t="s">
        <v>42</v>
      </c>
      <c r="C31" s="49" t="s">
        <v>41</v>
      </c>
      <c r="D31" s="50"/>
      <c r="E31" s="55">
        <v>1200000</v>
      </c>
      <c r="F31" s="51"/>
      <c r="G31" s="110">
        <v>21292.92</v>
      </c>
      <c r="H31" s="16"/>
      <c r="O31" s="91"/>
    </row>
    <row r="32" spans="1:18" x14ac:dyDescent="0.25">
      <c r="A32" s="56" t="s">
        <v>7</v>
      </c>
      <c r="B32" s="99" t="s">
        <v>105</v>
      </c>
      <c r="C32" s="57" t="s">
        <v>106</v>
      </c>
      <c r="D32" s="43">
        <f t="shared" ref="D32:F33" si="2">D33</f>
        <v>0</v>
      </c>
      <c r="E32" s="43">
        <f t="shared" si="2"/>
        <v>0</v>
      </c>
      <c r="F32" s="43">
        <f t="shared" si="2"/>
        <v>0</v>
      </c>
      <c r="G32" s="106"/>
      <c r="H32" s="16"/>
    </row>
    <row r="33" spans="1:8" ht="40.5" customHeight="1" x14ac:dyDescent="0.25">
      <c r="A33" s="58" t="s">
        <v>7</v>
      </c>
      <c r="B33" s="100" t="s">
        <v>107</v>
      </c>
      <c r="C33" s="59" t="s">
        <v>108</v>
      </c>
      <c r="D33" s="47">
        <f t="shared" si="2"/>
        <v>0</v>
      </c>
      <c r="E33" s="47">
        <f t="shared" si="2"/>
        <v>0</v>
      </c>
      <c r="F33" s="47">
        <f t="shared" si="2"/>
        <v>0</v>
      </c>
      <c r="G33" s="107"/>
      <c r="H33" s="16"/>
    </row>
    <row r="34" spans="1:8" ht="90" x14ac:dyDescent="0.25">
      <c r="A34" s="60" t="s">
        <v>7</v>
      </c>
      <c r="B34" s="100" t="s">
        <v>109</v>
      </c>
      <c r="C34" s="61" t="s">
        <v>110</v>
      </c>
      <c r="D34" s="50"/>
      <c r="E34" s="55">
        <v>0</v>
      </c>
      <c r="F34" s="51"/>
      <c r="G34" s="108"/>
      <c r="H34" s="16"/>
    </row>
    <row r="35" spans="1:8" ht="51.75" x14ac:dyDescent="0.25">
      <c r="A35" s="40" t="s">
        <v>7</v>
      </c>
      <c r="B35" s="97" t="s">
        <v>44</v>
      </c>
      <c r="C35" s="42" t="s">
        <v>43</v>
      </c>
      <c r="D35" s="43">
        <f>D39+D36</f>
        <v>0</v>
      </c>
      <c r="E35" s="43">
        <f>E39+E36</f>
        <v>0</v>
      </c>
      <c r="F35" s="43">
        <f>F39+F36</f>
        <v>0</v>
      </c>
      <c r="G35" s="106"/>
      <c r="H35" s="16"/>
    </row>
    <row r="36" spans="1:8" ht="87.75" customHeight="1" x14ac:dyDescent="0.25">
      <c r="A36" s="62" t="s">
        <v>7</v>
      </c>
      <c r="B36" s="101" t="s">
        <v>111</v>
      </c>
      <c r="C36" s="63" t="s">
        <v>112</v>
      </c>
      <c r="D36" s="54">
        <f t="shared" ref="D36:F37" si="3">D37</f>
        <v>0</v>
      </c>
      <c r="E36" s="54">
        <f t="shared" si="3"/>
        <v>0</v>
      </c>
      <c r="F36" s="54">
        <f t="shared" si="3"/>
        <v>0</v>
      </c>
      <c r="G36" s="109"/>
      <c r="H36" s="17"/>
    </row>
    <row r="37" spans="1:8" ht="109.5" customHeight="1" x14ac:dyDescent="0.25">
      <c r="A37" s="60" t="s">
        <v>7</v>
      </c>
      <c r="B37" s="100" t="s">
        <v>113</v>
      </c>
      <c r="C37" s="61" t="s">
        <v>114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109"/>
      <c r="H37" s="17"/>
    </row>
    <row r="38" spans="1:8" ht="63.75" customHeight="1" x14ac:dyDescent="0.25">
      <c r="A38" s="65" t="s">
        <v>7</v>
      </c>
      <c r="B38" s="100" t="s">
        <v>115</v>
      </c>
      <c r="C38" s="61" t="s">
        <v>116</v>
      </c>
      <c r="D38" s="39"/>
      <c r="E38" s="64">
        <v>0</v>
      </c>
      <c r="F38" s="39"/>
      <c r="G38" s="109"/>
      <c r="H38" s="17"/>
    </row>
    <row r="39" spans="1:8" ht="86.25" customHeight="1" x14ac:dyDescent="0.25">
      <c r="A39" s="52" t="s">
        <v>7</v>
      </c>
      <c r="B39" s="98" t="s">
        <v>46</v>
      </c>
      <c r="C39" s="53" t="s">
        <v>45</v>
      </c>
      <c r="D39" s="54">
        <f t="shared" ref="D39:F40" si="4">D40</f>
        <v>0</v>
      </c>
      <c r="E39" s="54">
        <f t="shared" si="4"/>
        <v>0</v>
      </c>
      <c r="F39" s="54">
        <f t="shared" si="4"/>
        <v>0</v>
      </c>
      <c r="G39" s="109"/>
      <c r="H39" s="16"/>
    </row>
    <row r="40" spans="1:8" ht="109.5" customHeight="1" x14ac:dyDescent="0.25">
      <c r="A40" s="48" t="s">
        <v>7</v>
      </c>
      <c r="B40" s="96" t="s">
        <v>48</v>
      </c>
      <c r="C40" s="49" t="s">
        <v>47</v>
      </c>
      <c r="D40" s="50">
        <f t="shared" si="4"/>
        <v>0</v>
      </c>
      <c r="E40" s="50">
        <f t="shared" si="4"/>
        <v>0</v>
      </c>
      <c r="F40" s="50">
        <f t="shared" si="4"/>
        <v>0</v>
      </c>
      <c r="G40" s="107"/>
      <c r="H40" s="16"/>
    </row>
    <row r="41" spans="1:8" ht="102.75" x14ac:dyDescent="0.25">
      <c r="A41" s="48" t="s">
        <v>7</v>
      </c>
      <c r="B41" s="96" t="s">
        <v>50</v>
      </c>
      <c r="C41" s="49" t="s">
        <v>49</v>
      </c>
      <c r="D41" s="50"/>
      <c r="E41" s="51"/>
      <c r="F41" s="51"/>
      <c r="G41" s="108"/>
      <c r="H41" s="16"/>
    </row>
    <row r="42" spans="1:8" ht="39" x14ac:dyDescent="0.25">
      <c r="A42" s="56" t="s">
        <v>7</v>
      </c>
      <c r="B42" s="99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6"/>
      <c r="H42" s="18"/>
    </row>
    <row r="43" spans="1:8" ht="26.25" x14ac:dyDescent="0.25">
      <c r="A43" s="58" t="s">
        <v>7</v>
      </c>
      <c r="B43" s="100" t="s">
        <v>119</v>
      </c>
      <c r="C43" s="59" t="s">
        <v>120</v>
      </c>
      <c r="D43" s="47">
        <f t="shared" ref="D43:F44" si="5">D44</f>
        <v>0</v>
      </c>
      <c r="E43" s="47">
        <f t="shared" si="5"/>
        <v>0</v>
      </c>
      <c r="F43" s="47">
        <f t="shared" si="5"/>
        <v>0</v>
      </c>
      <c r="G43" s="107"/>
      <c r="H43" s="18"/>
    </row>
    <row r="44" spans="1:8" ht="26.25" x14ac:dyDescent="0.25">
      <c r="A44" s="60" t="s">
        <v>7</v>
      </c>
      <c r="B44" s="100" t="s">
        <v>121</v>
      </c>
      <c r="C44" s="61" t="s">
        <v>122</v>
      </c>
      <c r="D44" s="50">
        <f t="shared" si="5"/>
        <v>0</v>
      </c>
      <c r="E44" s="50">
        <f t="shared" si="5"/>
        <v>0</v>
      </c>
      <c r="F44" s="50">
        <f t="shared" si="5"/>
        <v>0</v>
      </c>
      <c r="G44" s="107"/>
      <c r="H44" s="18"/>
    </row>
    <row r="45" spans="1:8" ht="39" x14ac:dyDescent="0.25">
      <c r="A45" s="60" t="s">
        <v>7</v>
      </c>
      <c r="B45" s="100" t="s">
        <v>123</v>
      </c>
      <c r="C45" s="61" t="s">
        <v>124</v>
      </c>
      <c r="D45" s="50"/>
      <c r="E45" s="51"/>
      <c r="F45" s="51"/>
      <c r="G45" s="108"/>
      <c r="H45" s="18"/>
    </row>
    <row r="46" spans="1:8" ht="26.25" x14ac:dyDescent="0.25">
      <c r="A46" s="58" t="s">
        <v>7</v>
      </c>
      <c r="B46" s="100" t="s">
        <v>125</v>
      </c>
      <c r="C46" s="59" t="s">
        <v>126</v>
      </c>
      <c r="D46" s="47">
        <f t="shared" ref="D46:F46" si="6">D47</f>
        <v>0</v>
      </c>
      <c r="E46" s="47">
        <f t="shared" si="6"/>
        <v>0</v>
      </c>
      <c r="F46" s="47">
        <f t="shared" si="6"/>
        <v>0</v>
      </c>
      <c r="G46" s="107"/>
      <c r="H46" s="19"/>
    </row>
    <row r="47" spans="1:8" ht="26.25" x14ac:dyDescent="0.25">
      <c r="A47" s="60" t="s">
        <v>7</v>
      </c>
      <c r="B47" s="100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7"/>
      <c r="H47" s="19"/>
    </row>
    <row r="48" spans="1:8" ht="26.25" x14ac:dyDescent="0.25">
      <c r="A48" s="60" t="s">
        <v>7</v>
      </c>
      <c r="B48" s="100" t="s">
        <v>129</v>
      </c>
      <c r="C48" s="61" t="s">
        <v>130</v>
      </c>
      <c r="D48" s="50"/>
      <c r="E48" s="51"/>
      <c r="F48" s="51"/>
      <c r="G48" s="110"/>
      <c r="H48" s="19"/>
    </row>
    <row r="49" spans="1:8" ht="39" x14ac:dyDescent="0.25">
      <c r="A49" s="40" t="s">
        <v>7</v>
      </c>
      <c r="B49" s="97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6"/>
      <c r="H49" s="16"/>
    </row>
    <row r="50" spans="1:8" ht="102.75" x14ac:dyDescent="0.25">
      <c r="A50" s="52" t="s">
        <v>7</v>
      </c>
      <c r="B50" s="98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9"/>
      <c r="H50" s="16"/>
    </row>
    <row r="51" spans="1:8" ht="90.75" customHeight="1" x14ac:dyDescent="0.25">
      <c r="A51" s="60" t="s">
        <v>7</v>
      </c>
      <c r="B51" s="100" t="s">
        <v>144</v>
      </c>
      <c r="C51" s="66" t="s">
        <v>142</v>
      </c>
      <c r="D51" s="67">
        <f>D52</f>
        <v>0</v>
      </c>
      <c r="E51" s="67">
        <f>E52</f>
        <v>0</v>
      </c>
      <c r="F51" s="67">
        <f>F52</f>
        <v>0</v>
      </c>
      <c r="G51" s="109"/>
      <c r="H51" s="21"/>
    </row>
    <row r="52" spans="1:8" ht="127.5" customHeight="1" x14ac:dyDescent="0.25">
      <c r="A52" s="60" t="s">
        <v>7</v>
      </c>
      <c r="B52" s="100" t="s">
        <v>145</v>
      </c>
      <c r="C52" s="66" t="s">
        <v>143</v>
      </c>
      <c r="D52" s="67"/>
      <c r="E52" s="67"/>
      <c r="F52" s="67"/>
      <c r="G52" s="109"/>
      <c r="H52" s="21"/>
    </row>
    <row r="53" spans="1:8" ht="115.5" x14ac:dyDescent="0.25">
      <c r="A53" s="48" t="s">
        <v>7</v>
      </c>
      <c r="B53" s="96" t="s">
        <v>56</v>
      </c>
      <c r="C53" s="49" t="s">
        <v>55</v>
      </c>
      <c r="D53" s="50">
        <f t="shared" ref="D53:F53" si="7">D54</f>
        <v>0</v>
      </c>
      <c r="E53" s="50">
        <f t="shared" si="7"/>
        <v>0</v>
      </c>
      <c r="F53" s="50">
        <f t="shared" si="7"/>
        <v>0</v>
      </c>
      <c r="G53" s="107"/>
      <c r="H53" s="16"/>
    </row>
    <row r="54" spans="1:8" ht="115.5" x14ac:dyDescent="0.25">
      <c r="A54" s="48" t="s">
        <v>7</v>
      </c>
      <c r="B54" s="96" t="s">
        <v>58</v>
      </c>
      <c r="C54" s="49" t="s">
        <v>57</v>
      </c>
      <c r="D54" s="50"/>
      <c r="E54" s="51"/>
      <c r="F54" s="51"/>
      <c r="G54" s="108"/>
      <c r="H54" s="16"/>
    </row>
    <row r="55" spans="1:8" ht="39" x14ac:dyDescent="0.25">
      <c r="A55" s="62" t="s">
        <v>7</v>
      </c>
      <c r="B55" s="101" t="s">
        <v>131</v>
      </c>
      <c r="C55" s="63" t="s">
        <v>132</v>
      </c>
      <c r="D55" s="54">
        <f t="shared" ref="D55:F56" si="8">D56</f>
        <v>0</v>
      </c>
      <c r="E55" s="54">
        <f t="shared" si="8"/>
        <v>0</v>
      </c>
      <c r="F55" s="54">
        <f t="shared" si="8"/>
        <v>0</v>
      </c>
      <c r="G55" s="109"/>
      <c r="H55" s="20"/>
    </row>
    <row r="56" spans="1:8" ht="64.5" x14ac:dyDescent="0.25">
      <c r="A56" s="60" t="s">
        <v>7</v>
      </c>
      <c r="B56" s="100" t="s">
        <v>133</v>
      </c>
      <c r="C56" s="61" t="s">
        <v>134</v>
      </c>
      <c r="D56" s="50">
        <f t="shared" si="8"/>
        <v>0</v>
      </c>
      <c r="E56" s="50">
        <f t="shared" si="8"/>
        <v>0</v>
      </c>
      <c r="F56" s="50">
        <f t="shared" si="8"/>
        <v>0</v>
      </c>
      <c r="G56" s="107"/>
      <c r="H56" s="20"/>
    </row>
    <row r="57" spans="1:8" ht="64.5" x14ac:dyDescent="0.25">
      <c r="A57" s="60" t="s">
        <v>7</v>
      </c>
      <c r="B57" s="100" t="s">
        <v>135</v>
      </c>
      <c r="C57" s="61" t="s">
        <v>136</v>
      </c>
      <c r="D57" s="50"/>
      <c r="E57" s="51"/>
      <c r="F57" s="51"/>
      <c r="G57" s="108"/>
      <c r="H57" s="20"/>
    </row>
    <row r="58" spans="1:8" ht="26.25" x14ac:dyDescent="0.25">
      <c r="A58" s="40" t="s">
        <v>7</v>
      </c>
      <c r="B58" s="97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6"/>
      <c r="H58" s="16"/>
    </row>
    <row r="59" spans="1:8" ht="102.75" x14ac:dyDescent="0.25">
      <c r="A59" s="48" t="s">
        <v>7</v>
      </c>
      <c r="B59" s="96" t="s">
        <v>153</v>
      </c>
      <c r="C59" s="49" t="s">
        <v>154</v>
      </c>
      <c r="D59" s="50">
        <f t="shared" ref="D59:F59" si="9">D60</f>
        <v>0</v>
      </c>
      <c r="E59" s="50">
        <f>E60</f>
        <v>0</v>
      </c>
      <c r="F59" s="50">
        <f t="shared" si="9"/>
        <v>0</v>
      </c>
      <c r="G59" s="107"/>
      <c r="H59" s="16"/>
    </row>
    <row r="60" spans="1:8" ht="108" customHeight="1" x14ac:dyDescent="0.25">
      <c r="A60" s="48" t="s">
        <v>7</v>
      </c>
      <c r="B60" s="96" t="s">
        <v>151</v>
      </c>
      <c r="C60" s="49" t="s">
        <v>152</v>
      </c>
      <c r="D60" s="50"/>
      <c r="E60" s="55"/>
      <c r="F60" s="51"/>
      <c r="G60" s="110"/>
      <c r="H60" s="16"/>
    </row>
    <row r="61" spans="1:8" ht="108" customHeight="1" x14ac:dyDescent="0.25">
      <c r="A61" s="48" t="s">
        <v>7</v>
      </c>
      <c r="B61" s="96" t="s">
        <v>160</v>
      </c>
      <c r="C61" s="49" t="s">
        <v>161</v>
      </c>
      <c r="D61" s="50"/>
      <c r="E61" s="55">
        <v>4000</v>
      </c>
      <c r="F61" s="51"/>
      <c r="G61" s="110"/>
      <c r="H61" s="21"/>
    </row>
    <row r="62" spans="1:8" x14ac:dyDescent="0.25">
      <c r="A62" s="40" t="s">
        <v>7</v>
      </c>
      <c r="B62" s="97" t="s">
        <v>62</v>
      </c>
      <c r="C62" s="68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6"/>
      <c r="H62" s="16"/>
    </row>
    <row r="63" spans="1:8" x14ac:dyDescent="0.25">
      <c r="A63" s="58" t="s">
        <v>7</v>
      </c>
      <c r="B63" s="100" t="s">
        <v>137</v>
      </c>
      <c r="C63" s="69" t="s">
        <v>138</v>
      </c>
      <c r="D63" s="54">
        <f>D64</f>
        <v>0</v>
      </c>
      <c r="E63" s="54">
        <f>E64</f>
        <v>0</v>
      </c>
      <c r="F63" s="54">
        <f>F64</f>
        <v>0</v>
      </c>
      <c r="G63" s="109"/>
      <c r="H63" s="21"/>
    </row>
    <row r="64" spans="1:8" ht="39" x14ac:dyDescent="0.25">
      <c r="A64" s="60" t="s">
        <v>7</v>
      </c>
      <c r="B64" s="100" t="s">
        <v>171</v>
      </c>
      <c r="C64" s="70" t="s">
        <v>139</v>
      </c>
      <c r="D64" s="39"/>
      <c r="E64" s="39"/>
      <c r="F64" s="39"/>
      <c r="G64" s="109"/>
      <c r="H64" s="21"/>
    </row>
    <row r="65" spans="1:8" x14ac:dyDescent="0.25">
      <c r="A65" s="44" t="s">
        <v>7</v>
      </c>
      <c r="B65" s="96" t="s">
        <v>63</v>
      </c>
      <c r="C65" s="71" t="s">
        <v>140</v>
      </c>
      <c r="D65" s="47">
        <f>D66</f>
        <v>0</v>
      </c>
      <c r="E65" s="47">
        <f t="shared" ref="E65:F65" si="10">E66</f>
        <v>0</v>
      </c>
      <c r="F65" s="47">
        <f t="shared" si="10"/>
        <v>0</v>
      </c>
      <c r="G65" s="107"/>
      <c r="H65" s="16"/>
    </row>
    <row r="66" spans="1:8" ht="26.25" x14ac:dyDescent="0.25">
      <c r="A66" s="48" t="s">
        <v>7</v>
      </c>
      <c r="B66" s="96" t="s">
        <v>64</v>
      </c>
      <c r="C66" s="72" t="s">
        <v>141</v>
      </c>
      <c r="D66" s="50"/>
      <c r="E66" s="51"/>
      <c r="F66" s="51"/>
      <c r="G66" s="108"/>
      <c r="H66" s="16"/>
    </row>
    <row r="67" spans="1:8" ht="19.5" customHeight="1" x14ac:dyDescent="0.25">
      <c r="A67" s="36" t="s">
        <v>7</v>
      </c>
      <c r="B67" s="97" t="s">
        <v>66</v>
      </c>
      <c r="C67" s="73" t="s">
        <v>65</v>
      </c>
      <c r="D67" s="39">
        <f>D68+D90</f>
        <v>9888082.8000000007</v>
      </c>
      <c r="E67" s="39">
        <f>E69+E74+E77</f>
        <v>9981582.7999999989</v>
      </c>
      <c r="F67" s="39">
        <f>F68+F90</f>
        <v>2088382.83</v>
      </c>
      <c r="G67" s="39">
        <f t="shared" ref="F67:G67" si="11">G68+G90</f>
        <v>2112356.17</v>
      </c>
      <c r="H67" s="16"/>
    </row>
    <row r="68" spans="1:8" ht="39" x14ac:dyDescent="0.25">
      <c r="A68" s="36" t="s">
        <v>7</v>
      </c>
      <c r="B68" s="97" t="s">
        <v>68</v>
      </c>
      <c r="C68" s="73" t="s">
        <v>67</v>
      </c>
      <c r="D68" s="39">
        <f>D69+D74+D77</f>
        <v>9888082.8000000007</v>
      </c>
      <c r="E68" s="39">
        <f>E67</f>
        <v>9981582.7999999989</v>
      </c>
      <c r="F68" s="39">
        <f>F69+F74+F77</f>
        <v>2088382.83</v>
      </c>
      <c r="G68" s="39">
        <f>G69+G74+G77</f>
        <v>2112356.17</v>
      </c>
      <c r="H68" s="16"/>
    </row>
    <row r="69" spans="1:8" ht="26.25" x14ac:dyDescent="0.25">
      <c r="A69" s="36" t="s">
        <v>7</v>
      </c>
      <c r="B69" s="97" t="s">
        <v>89</v>
      </c>
      <c r="C69" s="73" t="s">
        <v>69</v>
      </c>
      <c r="D69" s="39">
        <f>D70+D72</f>
        <v>1271000</v>
      </c>
      <c r="E69" s="39">
        <v>1271000</v>
      </c>
      <c r="F69" s="39">
        <f>F70+F72</f>
        <v>423600</v>
      </c>
      <c r="G69" s="39">
        <f>G70+G72</f>
        <v>423600</v>
      </c>
      <c r="H69" s="16"/>
    </row>
    <row r="70" spans="1:8" ht="39.75" customHeight="1" x14ac:dyDescent="0.25">
      <c r="A70" s="48" t="s">
        <v>7</v>
      </c>
      <c r="B70" s="96" t="s">
        <v>90</v>
      </c>
      <c r="C70" s="72" t="s">
        <v>70</v>
      </c>
      <c r="D70" s="50">
        <v>358000</v>
      </c>
      <c r="E70" s="50">
        <f t="shared" ref="E70" si="12">E71</f>
        <v>358000</v>
      </c>
      <c r="F70" s="50">
        <f>G70</f>
        <v>119200</v>
      </c>
      <c r="G70" s="107">
        <f>G71</f>
        <v>119200</v>
      </c>
      <c r="H70" s="16"/>
    </row>
    <row r="71" spans="1:8" ht="44.25" customHeight="1" x14ac:dyDescent="0.25">
      <c r="A71" s="48" t="s">
        <v>7</v>
      </c>
      <c r="B71" s="96" t="s">
        <v>91</v>
      </c>
      <c r="C71" s="93" t="s">
        <v>162</v>
      </c>
      <c r="D71" s="50">
        <v>358000</v>
      </c>
      <c r="E71" s="55">
        <v>358000</v>
      </c>
      <c r="F71" s="55">
        <f>G71</f>
        <v>119200</v>
      </c>
      <c r="G71" s="110">
        <v>119200</v>
      </c>
      <c r="H71" s="16"/>
    </row>
    <row r="72" spans="1:8" ht="56.25" customHeight="1" x14ac:dyDescent="0.25">
      <c r="A72" s="48" t="s">
        <v>7</v>
      </c>
      <c r="B72" s="96" t="s">
        <v>164</v>
      </c>
      <c r="C72" s="94" t="s">
        <v>165</v>
      </c>
      <c r="D72" s="50">
        <f>D73</f>
        <v>913000</v>
      </c>
      <c r="E72" s="50">
        <v>913000</v>
      </c>
      <c r="F72" s="74">
        <f>F73</f>
        <v>304400</v>
      </c>
      <c r="G72" s="111">
        <f>G73</f>
        <v>304400</v>
      </c>
      <c r="H72" s="16"/>
    </row>
    <row r="73" spans="1:8" ht="46.5" customHeight="1" x14ac:dyDescent="0.25">
      <c r="A73" s="48" t="s">
        <v>7</v>
      </c>
      <c r="B73" s="96" t="s">
        <v>163</v>
      </c>
      <c r="C73" s="94" t="s">
        <v>166</v>
      </c>
      <c r="D73" s="50">
        <v>913000</v>
      </c>
      <c r="E73" s="55">
        <v>913000</v>
      </c>
      <c r="F73" s="55">
        <f>G73</f>
        <v>304400</v>
      </c>
      <c r="G73" s="110">
        <v>304400</v>
      </c>
      <c r="H73" s="16"/>
    </row>
    <row r="74" spans="1:8" ht="28.5" customHeight="1" x14ac:dyDescent="0.25">
      <c r="A74" s="36" t="s">
        <v>7</v>
      </c>
      <c r="B74" s="97" t="s">
        <v>92</v>
      </c>
      <c r="C74" s="73" t="s">
        <v>71</v>
      </c>
      <c r="D74" s="39">
        <f>D75</f>
        <v>0</v>
      </c>
      <c r="E74" s="39">
        <f t="shared" ref="E74:F74" si="13">E75</f>
        <v>93500</v>
      </c>
      <c r="F74" s="39">
        <f t="shared" si="13"/>
        <v>0</v>
      </c>
      <c r="G74" s="106">
        <f>G76</f>
        <v>23973.34</v>
      </c>
      <c r="H74" s="16"/>
    </row>
    <row r="75" spans="1:8" ht="51.75" x14ac:dyDescent="0.25">
      <c r="A75" s="48" t="s">
        <v>7</v>
      </c>
      <c r="B75" s="96" t="s">
        <v>93</v>
      </c>
      <c r="C75" s="72" t="s">
        <v>72</v>
      </c>
      <c r="D75" s="50">
        <f>D76</f>
        <v>0</v>
      </c>
      <c r="E75" s="50">
        <f t="shared" ref="E75:F75" si="14">E76</f>
        <v>93500</v>
      </c>
      <c r="F75" s="50">
        <f t="shared" si="14"/>
        <v>0</v>
      </c>
      <c r="G75" s="107">
        <f>G76</f>
        <v>23973.34</v>
      </c>
      <c r="H75" s="16"/>
    </row>
    <row r="76" spans="1:8" ht="51.75" x14ac:dyDescent="0.25">
      <c r="A76" s="48" t="s">
        <v>7</v>
      </c>
      <c r="B76" s="96" t="s">
        <v>94</v>
      </c>
      <c r="C76" s="72" t="s">
        <v>73</v>
      </c>
      <c r="D76" s="50"/>
      <c r="E76" s="55">
        <v>93500</v>
      </c>
      <c r="F76" s="55">
        <v>0</v>
      </c>
      <c r="G76" s="110">
        <v>23973.34</v>
      </c>
      <c r="H76" s="16"/>
    </row>
    <row r="77" spans="1:8" ht="19.5" customHeight="1" x14ac:dyDescent="0.25">
      <c r="A77" s="36" t="s">
        <v>7</v>
      </c>
      <c r="B77" s="97" t="s">
        <v>95</v>
      </c>
      <c r="C77" s="73" t="s">
        <v>74</v>
      </c>
      <c r="D77" s="39">
        <f>D80+D82+D78</f>
        <v>8617082.8000000007</v>
      </c>
      <c r="E77" s="39">
        <f>E78+E82+E80</f>
        <v>8617082.7999999989</v>
      </c>
      <c r="F77" s="39">
        <f>F80+F82+F78</f>
        <v>1664782.83</v>
      </c>
      <c r="G77" s="39">
        <f>G80+G82+G78</f>
        <v>1664782.83</v>
      </c>
      <c r="H77" s="16"/>
    </row>
    <row r="78" spans="1:8" ht="76.5" customHeight="1" x14ac:dyDescent="0.25">
      <c r="A78" s="48" t="s">
        <v>7</v>
      </c>
      <c r="B78" s="96" t="s">
        <v>167</v>
      </c>
      <c r="C78" s="95" t="s">
        <v>168</v>
      </c>
      <c r="D78" s="50">
        <f>D79</f>
        <v>5567749.9699999997</v>
      </c>
      <c r="E78" s="50">
        <f t="shared" ref="E78:F80" si="15">E79</f>
        <v>5567749.9699999997</v>
      </c>
      <c r="F78" s="50">
        <f t="shared" si="15"/>
        <v>239200</v>
      </c>
      <c r="G78" s="107">
        <f>G79</f>
        <v>239200</v>
      </c>
      <c r="H78" s="21"/>
    </row>
    <row r="79" spans="1:8" ht="93.75" customHeight="1" x14ac:dyDescent="0.25">
      <c r="A79" s="48" t="s">
        <v>7</v>
      </c>
      <c r="B79" s="96" t="s">
        <v>148</v>
      </c>
      <c r="C79" s="95" t="s">
        <v>169</v>
      </c>
      <c r="D79" s="50">
        <f>E79</f>
        <v>5567749.9699999997</v>
      </c>
      <c r="E79" s="51">
        <v>5567749.9699999997</v>
      </c>
      <c r="F79" s="51">
        <f>G79</f>
        <v>239200</v>
      </c>
      <c r="G79" s="108">
        <v>239200</v>
      </c>
      <c r="H79" s="21"/>
    </row>
    <row r="80" spans="1:8" ht="67.5" customHeight="1" x14ac:dyDescent="0.25">
      <c r="A80" s="48" t="s">
        <v>7</v>
      </c>
      <c r="B80" s="96" t="s">
        <v>96</v>
      </c>
      <c r="C80" s="72" t="s">
        <v>75</v>
      </c>
      <c r="D80" s="88">
        <f>E81</f>
        <v>1109508.24</v>
      </c>
      <c r="E80" s="88">
        <f>E81</f>
        <v>1109508.24</v>
      </c>
      <c r="F80" s="50">
        <f>G81</f>
        <v>1109508.24</v>
      </c>
      <c r="G80" s="88">
        <f>E80</f>
        <v>1109508.24</v>
      </c>
      <c r="H80" s="16"/>
    </row>
    <row r="81" spans="1:8" ht="77.25" customHeight="1" x14ac:dyDescent="0.25">
      <c r="A81" s="48" t="s">
        <v>7</v>
      </c>
      <c r="B81" s="96" t="s">
        <v>97</v>
      </c>
      <c r="C81" s="72" t="s">
        <v>76</v>
      </c>
      <c r="D81" s="88">
        <f>E81</f>
        <v>1109508.24</v>
      </c>
      <c r="E81" s="88">
        <v>1109508.24</v>
      </c>
      <c r="F81" s="51">
        <f>G81</f>
        <v>1109508.24</v>
      </c>
      <c r="G81" s="89">
        <f>E81</f>
        <v>1109508.24</v>
      </c>
      <c r="H81" s="16"/>
    </row>
    <row r="82" spans="1:8" ht="30.75" customHeight="1" x14ac:dyDescent="0.25">
      <c r="A82" s="48" t="s">
        <v>7</v>
      </c>
      <c r="B82" s="96" t="s">
        <v>98</v>
      </c>
      <c r="C82" s="72" t="s">
        <v>77</v>
      </c>
      <c r="D82" s="50">
        <f>D83</f>
        <v>1939824.59</v>
      </c>
      <c r="E82" s="50">
        <f t="shared" ref="E82:F82" si="16">E83</f>
        <v>1939824.59</v>
      </c>
      <c r="F82" s="50">
        <f t="shared" si="16"/>
        <v>316074.59000000003</v>
      </c>
      <c r="G82" s="112">
        <f>G83</f>
        <v>316074.59000000003</v>
      </c>
      <c r="H82" s="16"/>
    </row>
    <row r="83" spans="1:8" ht="39" customHeight="1" x14ac:dyDescent="0.25">
      <c r="A83" s="48" t="s">
        <v>7</v>
      </c>
      <c r="B83" s="96" t="s">
        <v>99</v>
      </c>
      <c r="C83" s="72" t="s">
        <v>78</v>
      </c>
      <c r="D83" s="50">
        <v>1939824.59</v>
      </c>
      <c r="E83" s="50">
        <v>1939824.59</v>
      </c>
      <c r="F83" s="50">
        <f>G83</f>
        <v>316074.59000000003</v>
      </c>
      <c r="G83" s="107">
        <f>G87+G86</f>
        <v>316074.59000000003</v>
      </c>
      <c r="H83" s="16"/>
    </row>
    <row r="84" spans="1:8" ht="17.25" customHeight="1" x14ac:dyDescent="0.25">
      <c r="A84" s="48"/>
      <c r="B84" s="96"/>
      <c r="C84" s="72" t="s">
        <v>170</v>
      </c>
      <c r="D84" s="50"/>
      <c r="E84" s="50"/>
      <c r="F84" s="50"/>
      <c r="G84" s="107"/>
      <c r="H84" s="21"/>
    </row>
    <row r="85" spans="1:8" ht="34.5" customHeight="1" x14ac:dyDescent="0.25">
      <c r="A85" s="48"/>
      <c r="B85" s="96"/>
      <c r="C85" s="72" t="s">
        <v>157</v>
      </c>
      <c r="D85" s="50">
        <f>E85</f>
        <v>13600</v>
      </c>
      <c r="E85" s="55">
        <v>13600</v>
      </c>
      <c r="F85" s="51">
        <f>G85</f>
        <v>0</v>
      </c>
      <c r="G85" s="108"/>
      <c r="H85" s="16"/>
    </row>
    <row r="86" spans="1:8" x14ac:dyDescent="0.25">
      <c r="A86" s="48"/>
      <c r="B86" s="96"/>
      <c r="C86" s="72" t="s">
        <v>156</v>
      </c>
      <c r="D86" s="50">
        <f>E86</f>
        <v>16074.59</v>
      </c>
      <c r="E86" s="51">
        <v>16074.59</v>
      </c>
      <c r="F86" s="51">
        <f>G86</f>
        <v>16074.59</v>
      </c>
      <c r="G86" s="108">
        <v>16074.59</v>
      </c>
      <c r="H86" s="16"/>
    </row>
    <row r="87" spans="1:8" x14ac:dyDescent="0.25">
      <c r="A87" s="48"/>
      <c r="B87" s="96"/>
      <c r="C87" s="72" t="s">
        <v>155</v>
      </c>
      <c r="D87" s="50">
        <f>E87</f>
        <v>900000</v>
      </c>
      <c r="E87" s="51">
        <v>900000</v>
      </c>
      <c r="F87" s="51">
        <f>G87</f>
        <v>300000</v>
      </c>
      <c r="G87" s="108">
        <v>300000</v>
      </c>
      <c r="H87" s="16"/>
    </row>
    <row r="88" spans="1:8" ht="26.25" x14ac:dyDescent="0.25">
      <c r="A88" s="48"/>
      <c r="B88" s="96"/>
      <c r="C88" s="90" t="s">
        <v>175</v>
      </c>
      <c r="D88" s="50">
        <v>10150</v>
      </c>
      <c r="E88" s="51">
        <v>10150</v>
      </c>
      <c r="F88" s="51">
        <v>0</v>
      </c>
      <c r="G88" s="108"/>
      <c r="H88" s="16"/>
    </row>
    <row r="89" spans="1:8" ht="26.25" x14ac:dyDescent="0.25">
      <c r="A89" s="48"/>
      <c r="B89" s="96"/>
      <c r="C89" s="90" t="s">
        <v>176</v>
      </c>
      <c r="D89" s="50">
        <v>1000000</v>
      </c>
      <c r="E89" s="51">
        <v>1000000</v>
      </c>
      <c r="F89" s="51"/>
      <c r="G89" s="108"/>
      <c r="H89" s="21"/>
    </row>
    <row r="90" spans="1:8" ht="26.25" x14ac:dyDescent="0.25">
      <c r="A90" s="75" t="s">
        <v>7</v>
      </c>
      <c r="B90" s="97" t="s">
        <v>80</v>
      </c>
      <c r="C90" s="76" t="s">
        <v>79</v>
      </c>
      <c r="D90" s="77">
        <f>D91</f>
        <v>0</v>
      </c>
      <c r="E90" s="77">
        <f>E91</f>
        <v>0</v>
      </c>
      <c r="F90" s="77">
        <f>F91</f>
        <v>0</v>
      </c>
      <c r="G90" s="106"/>
      <c r="H90" s="16"/>
    </row>
    <row r="91" spans="1:8" ht="26.25" x14ac:dyDescent="0.25">
      <c r="A91" s="44" t="s">
        <v>7</v>
      </c>
      <c r="B91" s="96" t="s">
        <v>100</v>
      </c>
      <c r="C91" s="71" t="s">
        <v>81</v>
      </c>
      <c r="D91" s="47">
        <f>D92+D93</f>
        <v>0</v>
      </c>
      <c r="E91" s="47">
        <f>E92+E93</f>
        <v>0</v>
      </c>
      <c r="F91" s="47">
        <f>F92+F93</f>
        <v>0</v>
      </c>
      <c r="G91" s="107"/>
      <c r="H91" s="16"/>
    </row>
    <row r="92" spans="1:8" ht="51.75" x14ac:dyDescent="0.25">
      <c r="A92" s="48" t="s">
        <v>7</v>
      </c>
      <c r="B92" s="96" t="s">
        <v>101</v>
      </c>
      <c r="C92" s="72" t="s">
        <v>82</v>
      </c>
      <c r="D92" s="50">
        <v>0</v>
      </c>
      <c r="E92" s="51">
        <v>0</v>
      </c>
      <c r="F92" s="51">
        <v>0</v>
      </c>
      <c r="G92" s="108"/>
      <c r="H92" s="16"/>
    </row>
    <row r="93" spans="1:8" ht="26.25" x14ac:dyDescent="0.25">
      <c r="A93" s="80" t="s">
        <v>7</v>
      </c>
      <c r="B93" s="102" t="s">
        <v>102</v>
      </c>
      <c r="C93" s="79" t="s">
        <v>81</v>
      </c>
      <c r="D93" s="81">
        <v>0</v>
      </c>
      <c r="E93" s="82"/>
      <c r="F93" s="82">
        <v>0</v>
      </c>
      <c r="G93" s="113"/>
      <c r="H93" s="16"/>
    </row>
    <row r="94" spans="1:8" ht="51.75" x14ac:dyDescent="0.25">
      <c r="A94" s="83" t="s">
        <v>7</v>
      </c>
      <c r="B94" s="103" t="s">
        <v>146</v>
      </c>
      <c r="C94" s="84" t="s">
        <v>147</v>
      </c>
      <c r="D94" s="85">
        <f>D95+D97</f>
        <v>0</v>
      </c>
      <c r="E94" s="85">
        <f>E95+E97</f>
        <v>0</v>
      </c>
      <c r="F94" s="85">
        <f>F95+F97</f>
        <v>0</v>
      </c>
      <c r="G94" s="106">
        <f>G96</f>
        <v>0</v>
      </c>
      <c r="H94" s="21"/>
    </row>
    <row r="95" spans="1:8" ht="53.25" customHeight="1" x14ac:dyDescent="0.25">
      <c r="A95" s="48" t="s">
        <v>7</v>
      </c>
      <c r="B95" s="96" t="s">
        <v>102</v>
      </c>
      <c r="C95" s="86" t="s">
        <v>147</v>
      </c>
      <c r="D95" s="50"/>
      <c r="E95" s="51"/>
      <c r="F95" s="51"/>
      <c r="G95" s="108"/>
      <c r="H95" s="5"/>
    </row>
    <row r="96" spans="1:8" ht="120" customHeight="1" x14ac:dyDescent="0.25">
      <c r="A96" s="48" t="s">
        <v>7</v>
      </c>
      <c r="B96" s="96" t="s">
        <v>149</v>
      </c>
      <c r="C96" s="87" t="s">
        <v>150</v>
      </c>
      <c r="D96" s="88"/>
      <c r="E96" s="89"/>
      <c r="F96" s="89"/>
      <c r="G96" s="108"/>
      <c r="H96" s="5"/>
    </row>
    <row r="97" spans="1:7" x14ac:dyDescent="0.25">
      <c r="A97" s="78"/>
      <c r="B97" s="78"/>
      <c r="C97" s="78"/>
      <c r="D97" s="78"/>
      <c r="E97" s="78"/>
      <c r="F97" s="78"/>
      <c r="G97" s="114"/>
    </row>
    <row r="98" spans="1:7" x14ac:dyDescent="0.25">
      <c r="A98" t="s">
        <v>173</v>
      </c>
      <c r="B98"/>
      <c r="C98" t="s">
        <v>174</v>
      </c>
      <c r="G98" s="115"/>
    </row>
    <row r="99" spans="1:7" x14ac:dyDescent="0.25">
      <c r="G99" s="115"/>
    </row>
    <row r="100" spans="1:7" x14ac:dyDescent="0.25">
      <c r="B100" s="1" t="s">
        <v>158</v>
      </c>
      <c r="C100" s="1" t="s">
        <v>172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Доходы</vt:lpstr>
      <vt:lpstr>Диаграмма1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Пользователь Windows</cp:lastModifiedBy>
  <cp:lastPrinted>2022-05-05T08:05:31Z</cp:lastPrinted>
  <dcterms:created xsi:type="dcterms:W3CDTF">2019-01-29T07:51:36Z</dcterms:created>
  <dcterms:modified xsi:type="dcterms:W3CDTF">2022-05-05T09:23:27Z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